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data_7.5.2021\Obec doc\STAVBA a OPRAVY\AAA 2025\silnice pod školou 2025\zadávací dokumentace VZMR\"/>
    </mc:Choice>
  </mc:AlternateContent>
  <bookViews>
    <workbookView xWindow="0" yWindow="0" windowWidth="28800" windowHeight="12330" activeTab="1"/>
  </bookViews>
  <sheets>
    <sheet name="Krycí list" sheetId="1" r:id="rId1"/>
    <sheet name="Položky" sheetId="3" r:id="rId2"/>
  </sheets>
  <definedNames>
    <definedName name="cisloobjektu">'Krycí list'!$A$5</definedName>
    <definedName name="cislostavby">'Krycí list'!$A$7</definedName>
    <definedName name="Datum">'Krycí list'!$B$27</definedName>
    <definedName name="Dil">#REF!</definedName>
    <definedName name="Dodavka">#REF!</definedName>
    <definedName name="Dodavka0">Položky!#REF!</definedName>
    <definedName name="HSV">#REF!</definedName>
    <definedName name="HSV0">Položky!#REF!</definedName>
    <definedName name="HZS">#REF!</definedName>
    <definedName name="HZS0">Položky!#REF!</definedName>
    <definedName name="JKSO">'Krycí list'!$G$2</definedName>
    <definedName name="MJ">'Krycí list'!$G$5</definedName>
    <definedName name="Mont">#REF!</definedName>
    <definedName name="Montaz0">Položky!#REF!</definedName>
    <definedName name="NazevDilu">#REF!</definedName>
    <definedName name="nazevobjektu">'Krycí list'!$C$5</definedName>
    <definedName name="nazevstavby">'Krycí list'!$C$7</definedName>
    <definedName name="_xlnm.Print_Titles" localSheetId="1">Položky!$1:$6</definedName>
    <definedName name="Objednatel">'Krycí list'!$C$10</definedName>
    <definedName name="_xlnm.Print_Area" localSheetId="0">'Krycí list'!$A$1:$G$45</definedName>
    <definedName name="_xlnm.Print_Area" localSheetId="1">Položky!$A$1:$F$20</definedName>
    <definedName name="PocetMJ">'Krycí list'!$G$6</definedName>
    <definedName name="Poznamka">'Krycí list'!$B$37</definedName>
    <definedName name="Projektant">'Krycí list'!$C$8</definedName>
    <definedName name="PSV">#REF!</definedName>
    <definedName name="PSV0">Položky!#REF!</definedName>
    <definedName name="SazbaDPH1">'Krycí list'!$C$30</definedName>
    <definedName name="SazbaDPH2">'Krycí list'!$C$32</definedName>
    <definedName name="SloupecCC">Položky!$F$6</definedName>
    <definedName name="SloupecCisloPol">Položky!#REF!</definedName>
    <definedName name="SloupecJC">Položky!$E$6</definedName>
    <definedName name="SloupecMJ">Položky!$C$6</definedName>
    <definedName name="SloupecMnozstvi">Položky!$D$6</definedName>
    <definedName name="SloupecNazPol">Položky!$B$6</definedName>
    <definedName name="SloupecPC">Položky!$A$6</definedName>
    <definedName name="solver_lin" localSheetId="1" hidden="1">0</definedName>
    <definedName name="solver_num" localSheetId="1" hidden="1">0</definedName>
    <definedName name="solver_opt" localSheetId="1" hidden="1">Položky!#REF!</definedName>
    <definedName name="solver_typ" localSheetId="1" hidden="1">1</definedName>
    <definedName name="solver_val" localSheetId="1" hidden="1">0</definedName>
    <definedName name="Typ">Položky!#REF!</definedName>
    <definedName name="VRN">#REF!</definedName>
    <definedName name="VRNKc">#REF!</definedName>
    <definedName name="VRNnazev">#REF!</definedName>
    <definedName name="VRNproc">#REF!</definedName>
    <definedName name="VRNzakl">#REF!</definedName>
    <definedName name="Zakazka">'Krycí list'!$G$11</definedName>
    <definedName name="Zaklad22">'Krycí list'!$F$32</definedName>
    <definedName name="Zaklad5">'Krycí list'!$F$30</definedName>
    <definedName name="Zhotovitel">'Krycí list'!$C$11:$E$11</definedName>
  </definedNames>
  <calcPr calcId="191029"/>
</workbook>
</file>

<file path=xl/calcChain.xml><?xml version="1.0" encoding="utf-8"?>
<calcChain xmlns="http://schemas.openxmlformats.org/spreadsheetml/2006/main">
  <c r="D2" i="1" l="1"/>
  <c r="BD19" i="3"/>
  <c r="BC19" i="3"/>
  <c r="BB19" i="3"/>
  <c r="BA19" i="3"/>
  <c r="F19" i="3"/>
  <c r="AZ19" i="3" s="1"/>
  <c r="BD17" i="3"/>
  <c r="BC17" i="3"/>
  <c r="BB17" i="3"/>
  <c r="BA17" i="3"/>
  <c r="F17" i="3"/>
  <c r="AZ17" i="3" s="1"/>
  <c r="BD16" i="3"/>
  <c r="BC16" i="3"/>
  <c r="BB16" i="3"/>
  <c r="BA16" i="3"/>
  <c r="F16" i="3"/>
  <c r="AZ16" i="3" s="1"/>
  <c r="BD11" i="3"/>
  <c r="BC11" i="3"/>
  <c r="BB11" i="3"/>
  <c r="BA11" i="3"/>
  <c r="F11" i="3"/>
  <c r="AZ11" i="3" s="1"/>
  <c r="BD9" i="3"/>
  <c r="BC9" i="3"/>
  <c r="BB9" i="3"/>
  <c r="BA9" i="3"/>
  <c r="F9" i="3"/>
  <c r="AZ9" i="3" s="1"/>
  <c r="BD8" i="3"/>
  <c r="BC8" i="3"/>
  <c r="BB8" i="3"/>
  <c r="BA8" i="3"/>
  <c r="F8" i="3"/>
  <c r="AZ8" i="3" s="1"/>
  <c r="C33" i="1"/>
  <c r="F33" i="1" s="1"/>
  <c r="C31" i="1"/>
  <c r="G23" i="1"/>
  <c r="G22" i="1" s="1"/>
  <c r="C9" i="1"/>
  <c r="G7" i="1"/>
  <c r="C2" i="1"/>
  <c r="BC20" i="3" l="1"/>
  <c r="C17" i="1" s="1"/>
  <c r="BB20" i="3"/>
  <c r="C18" i="1" s="1"/>
  <c r="BA20" i="3"/>
  <c r="C16" i="1" s="1"/>
  <c r="BD20" i="3"/>
  <c r="C21" i="1" s="1"/>
  <c r="AZ20" i="3"/>
  <c r="C15" i="1" s="1"/>
  <c r="F20" i="3"/>
  <c r="C19" i="1" l="1"/>
  <c r="C22" i="1" s="1"/>
  <c r="C23" i="1" s="1"/>
  <c r="F30" i="1" s="1"/>
  <c r="F31" i="1" s="1"/>
  <c r="F34" i="1" s="1"/>
</calcChain>
</file>

<file path=xl/sharedStrings.xml><?xml version="1.0" encoding="utf-8"?>
<sst xmlns="http://schemas.openxmlformats.org/spreadsheetml/2006/main" count="109" uniqueCount="80">
  <si>
    <t>Rozpočet</t>
  </si>
  <si>
    <t xml:space="preserve">JKSO </t>
  </si>
  <si>
    <t>Objekt</t>
  </si>
  <si>
    <t>Název objektu</t>
  </si>
  <si>
    <t xml:space="preserve">SKP </t>
  </si>
  <si>
    <t xml:space="preserve"> </t>
  </si>
  <si>
    <t>Měrná jednotka</t>
  </si>
  <si>
    <t>Stavba</t>
  </si>
  <si>
    <t>Název stavby</t>
  </si>
  <si>
    <t>Počet jednotek</t>
  </si>
  <si>
    <t>Náklady na m.j.</t>
  </si>
  <si>
    <t>Projektant</t>
  </si>
  <si>
    <t>Typ rozpočtu</t>
  </si>
  <si>
    <t>Zpracovatel projektu</t>
  </si>
  <si>
    <t>Objednatel</t>
  </si>
  <si>
    <t>Dodavatel</t>
  </si>
  <si>
    <t xml:space="preserve">Zakázkové číslo </t>
  </si>
  <si>
    <t>Rozpočtoval</t>
  </si>
  <si>
    <t>Počet listů</t>
  </si>
  <si>
    <t>ROZPOČTOVÉ NÁKLADY</t>
  </si>
  <si>
    <t>Základní rozpočtové náklady</t>
  </si>
  <si>
    <t>Ostatní rozpočtové náklady</t>
  </si>
  <si>
    <t>HSV celkem</t>
  </si>
  <si>
    <t>Z</t>
  </si>
  <si>
    <t>PSV celkem</t>
  </si>
  <si>
    <t>R</t>
  </si>
  <si>
    <t>M práce celkem</t>
  </si>
  <si>
    <t>N</t>
  </si>
  <si>
    <t>M dodávky celkem</t>
  </si>
  <si>
    <t>ZRN celkem</t>
  </si>
  <si>
    <t>HZS</t>
  </si>
  <si>
    <t>ZRN+HZS</t>
  </si>
  <si>
    <t>Ostatní náklady neuvedené</t>
  </si>
  <si>
    <t>ZRN+ost.náklady+HZS</t>
  </si>
  <si>
    <t>Ostatní náklady celkem</t>
  </si>
  <si>
    <t>Vypracoval</t>
  </si>
  <si>
    <t>Za zhotovitele</t>
  </si>
  <si>
    <t>Za objednatele</t>
  </si>
  <si>
    <t>Jméno :</t>
  </si>
  <si>
    <t>Datum :</t>
  </si>
  <si>
    <t>Podpis :</t>
  </si>
  <si>
    <t>Podpis:</t>
  </si>
  <si>
    <t>Základ pro DPH</t>
  </si>
  <si>
    <t xml:space="preserve">%  </t>
  </si>
  <si>
    <t>DPH</t>
  </si>
  <si>
    <t xml:space="preserve">% </t>
  </si>
  <si>
    <t>CENA ZA OBJEKT CELKEM</t>
  </si>
  <si>
    <t>Poznámka :</t>
  </si>
  <si>
    <t>Stavba :</t>
  </si>
  <si>
    <t>Objekt :</t>
  </si>
  <si>
    <t>P.č.</t>
  </si>
  <si>
    <t>Název položky</t>
  </si>
  <si>
    <t>MJ</t>
  </si>
  <si>
    <t>množství</t>
  </si>
  <si>
    <t>cena / MJ</t>
  </si>
  <si>
    <t>celkem (Kč)</t>
  </si>
  <si>
    <t>SLEPÝ ROZPOČET</t>
  </si>
  <si>
    <t>230422</t>
  </si>
  <si>
    <t>01</t>
  </si>
  <si>
    <t>Komunikace</t>
  </si>
  <si>
    <t>m2</t>
  </si>
  <si>
    <t xml:space="preserve">Zřízení dopravního opatření při provádění prací </t>
  </si>
  <si>
    <t>kpl</t>
  </si>
  <si>
    <t>Oprava místní komunikace na pozemku p.č. 766/1, Fryšava pod Žákovou horou – Medlovský rybník</t>
  </si>
  <si>
    <t>Rozpočet s výkazem výměr</t>
  </si>
  <si>
    <t>Oprava místní komunikace pod školou KN 52/1 a 52/7</t>
  </si>
  <si>
    <t>Místní komunikace nacházejících se pod školou na pozemcích p.č. 52/1 a 52/7, k.ú. Fryšava pod Žákovou horou</t>
  </si>
  <si>
    <t>parametry komunikace:
150m x 3,5m = 525 m2
těleso komunikace dle plánku (ve tvaru "Y")</t>
  </si>
  <si>
    <t>Uložení zeminy na skládku s rozprostřením</t>
  </si>
  <si>
    <t>odkopávky a prokopávky v hornině tř. 4 di 100 m3</t>
  </si>
  <si>
    <t>m3</t>
  </si>
  <si>
    <t>Vodorovné přemístění do 500 m bez naložení výkopku</t>
  </si>
  <si>
    <t>Úprava pláně s urovnáním a zhutněním</t>
  </si>
  <si>
    <t>Rozfrézování podkladu zemní frézou</t>
  </si>
  <si>
    <t>Vrstvy pro obnovu a opravy recykl. za studena cem. tl. do 300mm RS CA (6,0% cementu)</t>
  </si>
  <si>
    <t>Infiltrační postřik do 1 kg se zadrcením drtí fr. 2/4</t>
  </si>
  <si>
    <t>Asfaltový beton vrstva ložní ACL 16 (ABH) tl. 50 mm, šířka přes 3 m, z nemodifikovaného asfaltu</t>
  </si>
  <si>
    <t>Postřik spojovací z asf. Emluze 0,5 kg/m2</t>
  </si>
  <si>
    <t>Asfaltový beton vrstva obrusný ACO 11 (ABS) třída I, tl. 40 mm, šířka přes 3 m, z nemodifikovaného asfaltu</t>
  </si>
  <si>
    <t xml:space="preserve">Celková cena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</si>
</sst>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"/>
    <numFmt numFmtId="165" formatCode="0.0"/>
    <numFmt numFmtId="166" formatCode="#,##0\ &quot;Kč&quot;"/>
  </numFmts>
  <fonts count="25" x14ac:knownFonts="1">
    <font>
      <sz val="10"/>
      <name val="Arial CE"/>
      <charset val="238"/>
    </font>
    <font>
      <sz val="10"/>
      <name val="Arial CE"/>
      <charset val="238"/>
    </font>
    <font>
      <b/>
      <sz val="14"/>
      <name val="Arial CE"/>
      <family val="2"/>
      <charset val="238"/>
    </font>
    <font>
      <b/>
      <sz val="10"/>
      <name val="Arial CE"/>
      <charset val="238"/>
    </font>
    <font>
      <sz val="9"/>
      <name val="Arial CE"/>
      <charset val="238"/>
    </font>
    <font>
      <b/>
      <sz val="9"/>
      <name val="Arial CE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</font>
    <font>
      <b/>
      <u/>
      <sz val="12"/>
      <name val="Arial CE"/>
      <family val="2"/>
      <charset val="238"/>
    </font>
    <font>
      <u/>
      <sz val="10"/>
      <name val="Arial CE"/>
      <family val="2"/>
      <charset val="238"/>
    </font>
    <font>
      <sz val="9"/>
      <name val="Arial CE"/>
    </font>
    <font>
      <sz val="10"/>
      <color indexed="9"/>
      <name val="Arial CE"/>
      <family val="2"/>
      <charset val="238"/>
    </font>
    <font>
      <sz val="8"/>
      <name val="Arial CE"/>
    </font>
    <font>
      <sz val="10"/>
      <color indexed="9"/>
      <name val="Arial CE"/>
    </font>
    <font>
      <i/>
      <sz val="8"/>
      <name val="Arial CE"/>
      <family val="2"/>
      <charset val="238"/>
    </font>
    <font>
      <i/>
      <sz val="9"/>
      <name val="Arial CE"/>
    </font>
    <font>
      <b/>
      <sz val="9"/>
      <name val="Arial"/>
      <family val="2"/>
      <charset val="238"/>
    </font>
    <font>
      <sz val="8"/>
      <color rgb="FFFF0000"/>
      <name val="Arial CE"/>
    </font>
    <font>
      <b/>
      <sz val="7"/>
      <name val="Arial CE"/>
    </font>
    <font>
      <sz val="7"/>
      <name val="Arial CE"/>
    </font>
    <font>
      <b/>
      <sz val="10"/>
      <name val="Arial CE"/>
    </font>
    <font>
      <b/>
      <i/>
      <sz val="10"/>
      <name val="Arial CE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45">
    <xf numFmtId="0" fontId="0" fillId="0" borderId="0" xfId="0"/>
    <xf numFmtId="0" fontId="2" fillId="0" borderId="1" xfId="0" applyFont="1" applyBorder="1" applyAlignment="1">
      <alignment horizontal="centerContinuous" vertical="top"/>
    </xf>
    <xf numFmtId="0" fontId="0" fillId="0" borderId="1" xfId="0" applyBorder="1" applyAlignment="1">
      <alignment horizontal="centerContinuous"/>
    </xf>
    <xf numFmtId="0" fontId="3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centerContinuous"/>
    </xf>
    <xf numFmtId="0" fontId="5" fillId="2" borderId="4" xfId="0" applyFont="1" applyFill="1" applyBorder="1" applyAlignment="1">
      <alignment horizontal="left"/>
    </xf>
    <xf numFmtId="0" fontId="4" fillId="0" borderId="5" xfId="0" applyFont="1" applyBorder="1"/>
    <xf numFmtId="49" fontId="4" fillId="0" borderId="6" xfId="0" applyNumberFormat="1" applyFont="1" applyBorder="1" applyAlignment="1">
      <alignment horizontal="left"/>
    </xf>
    <xf numFmtId="0" fontId="1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 applyAlignment="1">
      <alignment horizontal="left"/>
    </xf>
    <xf numFmtId="0" fontId="3" fillId="0" borderId="7" xfId="0" applyFont="1" applyBorder="1"/>
    <xf numFmtId="49" fontId="4" fillId="0" borderId="11" xfId="0" applyNumberFormat="1" applyFont="1" applyBorder="1" applyAlignment="1">
      <alignment horizontal="left"/>
    </xf>
    <xf numFmtId="3" fontId="4" fillId="0" borderId="11" xfId="0" applyNumberFormat="1" applyFont="1" applyBorder="1" applyAlignment="1">
      <alignment horizontal="left"/>
    </xf>
    <xf numFmtId="49" fontId="3" fillId="2" borderId="12" xfId="0" applyNumberFormat="1" applyFont="1" applyFill="1" applyBorder="1"/>
    <xf numFmtId="49" fontId="1" fillId="2" borderId="13" xfId="0" applyNumberFormat="1" applyFont="1" applyFill="1" applyBorder="1"/>
    <xf numFmtId="49" fontId="4" fillId="0" borderId="10" xfId="0" applyNumberFormat="1" applyFont="1" applyBorder="1" applyAlignment="1">
      <alignment horizontal="left"/>
    </xf>
    <xf numFmtId="0" fontId="4" fillId="0" borderId="14" xfId="0" applyFont="1" applyBorder="1"/>
    <xf numFmtId="0" fontId="4" fillId="0" borderId="16" xfId="0" applyFont="1" applyBorder="1" applyAlignment="1">
      <alignment horizontal="left"/>
    </xf>
    <xf numFmtId="0" fontId="4" fillId="0" borderId="16" xfId="0" applyFont="1" applyBorder="1"/>
    <xf numFmtId="0" fontId="1" fillId="0" borderId="0" xfId="0" applyFont="1"/>
    <xf numFmtId="3" fontId="0" fillId="0" borderId="0" xfId="0" applyNumberFormat="1"/>
    <xf numFmtId="0" fontId="4" fillId="0" borderId="7" xfId="0" applyFont="1" applyBorder="1"/>
    <xf numFmtId="0" fontId="4" fillId="0" borderId="5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2" fillId="0" borderId="18" xfId="0" applyFont="1" applyBorder="1" applyAlignment="1">
      <alignment horizontal="centerContinuous" vertical="center"/>
    </xf>
    <xf numFmtId="0" fontId="6" fillId="0" borderId="19" xfId="0" applyFont="1" applyBorder="1" applyAlignment="1">
      <alignment horizontal="centerContinuous" vertical="center"/>
    </xf>
    <xf numFmtId="0" fontId="0" fillId="0" borderId="19" xfId="0" applyBorder="1" applyAlignment="1">
      <alignment horizontal="centerContinuous" vertical="center"/>
    </xf>
    <xf numFmtId="0" fontId="0" fillId="0" borderId="20" xfId="0" applyBorder="1" applyAlignment="1">
      <alignment horizontal="centerContinuous" vertical="center"/>
    </xf>
    <xf numFmtId="0" fontId="7" fillId="2" borderId="21" xfId="0" applyFont="1" applyFill="1" applyBorder="1" applyAlignment="1">
      <alignment horizontal="left"/>
    </xf>
    <xf numFmtId="0" fontId="0" fillId="2" borderId="22" xfId="0" applyFill="1" applyBorder="1" applyAlignment="1">
      <alignment horizontal="left"/>
    </xf>
    <xf numFmtId="0" fontId="0" fillId="2" borderId="23" xfId="0" applyFill="1" applyBorder="1" applyAlignment="1">
      <alignment horizontal="centerContinuous"/>
    </xf>
    <xf numFmtId="0" fontId="7" fillId="2" borderId="22" xfId="0" applyFont="1" applyFill="1" applyBorder="1" applyAlignment="1">
      <alignment horizontal="centerContinuous"/>
    </xf>
    <xf numFmtId="0" fontId="0" fillId="2" borderId="22" xfId="0" applyFill="1" applyBorder="1" applyAlignment="1">
      <alignment horizontal="centerContinuous"/>
    </xf>
    <xf numFmtId="0" fontId="0" fillId="0" borderId="24" xfId="0" applyBorder="1"/>
    <xf numFmtId="0" fontId="0" fillId="0" borderId="25" xfId="0" applyBorder="1"/>
    <xf numFmtId="3" fontId="0" fillId="0" borderId="6" xfId="0" applyNumberFormat="1" applyBorder="1"/>
    <xf numFmtId="0" fontId="0" fillId="0" borderId="2" xfId="0" applyBorder="1"/>
    <xf numFmtId="3" fontId="0" fillId="0" borderId="4" xfId="0" applyNumberFormat="1" applyBorder="1"/>
    <xf numFmtId="0" fontId="0" fillId="0" borderId="3" xfId="0" applyBorder="1"/>
    <xf numFmtId="0" fontId="0" fillId="0" borderId="7" xfId="0" applyBorder="1"/>
    <xf numFmtId="3" fontId="0" fillId="0" borderId="9" xfId="0" applyNumberFormat="1" applyBorder="1"/>
    <xf numFmtId="0" fontId="0" fillId="0" borderId="8" xfId="0" applyBorder="1"/>
    <xf numFmtId="0" fontId="0" fillId="0" borderId="26" xfId="0" applyBorder="1"/>
    <xf numFmtId="0" fontId="0" fillId="0" borderId="25" xfId="0" applyBorder="1" applyAlignment="1">
      <alignment shrinkToFit="1"/>
    </xf>
    <xf numFmtId="0" fontId="0" fillId="0" borderId="27" xfId="0" applyBorder="1"/>
    <xf numFmtId="0" fontId="8" fillId="0" borderId="7" xfId="0" applyFont="1" applyBorder="1"/>
    <xf numFmtId="0" fontId="0" fillId="0" borderId="12" xfId="0" applyBorder="1"/>
    <xf numFmtId="3" fontId="0" fillId="0" borderId="30" xfId="0" applyNumberFormat="1" applyBorder="1"/>
    <xf numFmtId="0" fontId="0" fillId="0" borderId="28" xfId="0" applyBorder="1"/>
    <xf numFmtId="3" fontId="0" fillId="0" borderId="31" xfId="0" applyNumberFormat="1" applyBorder="1"/>
    <xf numFmtId="0" fontId="0" fillId="0" borderId="29" xfId="0" applyBorder="1"/>
    <xf numFmtId="0" fontId="3" fillId="2" borderId="2" xfId="0" applyFont="1" applyFill="1" applyBorder="1"/>
    <xf numFmtId="0" fontId="3" fillId="2" borderId="4" xfId="0" applyFont="1" applyFill="1" applyBorder="1"/>
    <xf numFmtId="0" fontId="3" fillId="2" borderId="3" xfId="0" applyFont="1" applyFill="1" applyBorder="1"/>
    <xf numFmtId="0" fontId="3" fillId="2" borderId="32" xfId="0" applyFont="1" applyFill="1" applyBorder="1"/>
    <xf numFmtId="0" fontId="3" fillId="2" borderId="33" xfId="0" applyFont="1" applyFill="1" applyBorder="1"/>
    <xf numFmtId="0" fontId="0" fillId="0" borderId="13" xfId="0" applyBorder="1"/>
    <xf numFmtId="0" fontId="0" fillId="0" borderId="34" xfId="0" applyBorder="1"/>
    <xf numFmtId="0" fontId="0" fillId="0" borderId="35" xfId="0" applyBorder="1"/>
    <xf numFmtId="0" fontId="0" fillId="0" borderId="0" xfId="0" applyAlignment="1">
      <alignment horizontal="right"/>
    </xf>
    <xf numFmtId="164" fontId="0" fillId="0" borderId="0" xfId="0" applyNumberFormat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165" fontId="0" fillId="0" borderId="40" xfId="0" applyNumberFormat="1" applyBorder="1" applyAlignment="1">
      <alignment horizontal="right"/>
    </xf>
    <xf numFmtId="0" fontId="0" fillId="0" borderId="40" xfId="0" applyBorder="1"/>
    <xf numFmtId="0" fontId="0" fillId="0" borderId="9" xfId="0" applyBorder="1"/>
    <xf numFmtId="165" fontId="0" fillId="0" borderId="8" xfId="0" applyNumberFormat="1" applyBorder="1" applyAlignment="1">
      <alignment horizontal="right"/>
    </xf>
    <xf numFmtId="0" fontId="6" fillId="2" borderId="28" xfId="0" applyFont="1" applyFill="1" applyBorder="1"/>
    <xf numFmtId="0" fontId="6" fillId="2" borderId="31" xfId="0" applyFont="1" applyFill="1" applyBorder="1"/>
    <xf numFmtId="0" fontId="6" fillId="2" borderId="29" xfId="0" applyFont="1" applyFill="1" applyBorder="1"/>
    <xf numFmtId="0" fontId="6" fillId="0" borderId="0" xfId="0" applyFont="1"/>
    <xf numFmtId="0" fontId="0" fillId="0" borderId="0" xfId="0" applyAlignment="1">
      <alignment vertical="justify"/>
    </xf>
    <xf numFmtId="0" fontId="10" fillId="0" borderId="0" xfId="1"/>
    <xf numFmtId="0" fontId="12" fillId="0" borderId="0" xfId="1" applyFont="1" applyAlignment="1">
      <alignment horizontal="centerContinuous"/>
    </xf>
    <xf numFmtId="0" fontId="12" fillId="0" borderId="0" xfId="1" applyFont="1" applyAlignment="1">
      <alignment horizontal="right"/>
    </xf>
    <xf numFmtId="0" fontId="10" fillId="0" borderId="0" xfId="1" applyAlignment="1">
      <alignment horizontal="right"/>
    </xf>
    <xf numFmtId="49" fontId="13" fillId="2" borderId="10" xfId="1" applyNumberFormat="1" applyFont="1" applyFill="1" applyBorder="1"/>
    <xf numFmtId="0" fontId="13" fillId="2" borderId="8" xfId="1" applyFont="1" applyFill="1" applyBorder="1" applyAlignment="1">
      <alignment horizontal="center"/>
    </xf>
    <xf numFmtId="0" fontId="13" fillId="2" borderId="10" xfId="1" applyFont="1" applyFill="1" applyBorder="1" applyAlignment="1">
      <alignment horizontal="center"/>
    </xf>
    <xf numFmtId="0" fontId="14" fillId="0" borderId="0" xfId="1" applyFont="1"/>
    <xf numFmtId="49" fontId="15" fillId="0" borderId="53" xfId="1" applyNumberFormat="1" applyFont="1" applyBorder="1" applyAlignment="1">
      <alignment horizontal="center" shrinkToFit="1"/>
    </xf>
    <xf numFmtId="4" fontId="15" fillId="0" borderId="53" xfId="1" applyNumberFormat="1" applyFont="1" applyBorder="1" applyAlignment="1">
      <alignment horizontal="right"/>
    </xf>
    <xf numFmtId="4" fontId="15" fillId="0" borderId="53" xfId="1" applyNumberFormat="1" applyFont="1" applyBorder="1"/>
    <xf numFmtId="0" fontId="16" fillId="0" borderId="0" xfId="1" applyFont="1"/>
    <xf numFmtId="3" fontId="10" fillId="0" borderId="0" xfId="1" applyNumberFormat="1"/>
    <xf numFmtId="0" fontId="17" fillId="0" borderId="0" xfId="1" applyFont="1"/>
    <xf numFmtId="0" fontId="18" fillId="0" borderId="0" xfId="1" applyFont="1"/>
    <xf numFmtId="3" fontId="18" fillId="0" borderId="0" xfId="1" applyNumberFormat="1" applyFont="1" applyAlignment="1">
      <alignment horizontal="right"/>
    </xf>
    <xf numFmtId="4" fontId="18" fillId="0" borderId="0" xfId="1" applyNumberFormat="1" applyFont="1"/>
    <xf numFmtId="49" fontId="3" fillId="2" borderId="7" xfId="0" applyNumberFormat="1" applyFont="1" applyFill="1" applyBorder="1" applyAlignment="1">
      <alignment vertical="center"/>
    </xf>
    <xf numFmtId="49" fontId="1" fillId="2" borderId="8" xfId="0" applyNumberFormat="1" applyFont="1" applyFill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horizontal="left" vertical="center"/>
    </xf>
    <xf numFmtId="0" fontId="0" fillId="0" borderId="0" xfId="0" applyAlignment="1">
      <alignment vertical="center"/>
    </xf>
    <xf numFmtId="4" fontId="20" fillId="0" borderId="53" xfId="1" applyNumberFormat="1" applyFont="1" applyBorder="1" applyAlignment="1">
      <alignment horizontal="right"/>
    </xf>
    <xf numFmtId="4" fontId="20" fillId="0" borderId="53" xfId="1" applyNumberFormat="1" applyFont="1" applyBorder="1"/>
    <xf numFmtId="0" fontId="13" fillId="0" borderId="43" xfId="1" applyFont="1" applyBorder="1" applyAlignment="1">
      <alignment horizontal="center"/>
    </xf>
    <xf numFmtId="49" fontId="13" fillId="0" borderId="47" xfId="1" applyNumberFormat="1" applyFont="1" applyBorder="1" applyAlignment="1">
      <alignment horizontal="center"/>
    </xf>
    <xf numFmtId="0" fontId="13" fillId="0" borderId="0" xfId="1" applyFont="1"/>
    <xf numFmtId="0" fontId="23" fillId="0" borderId="52" xfId="1" applyFont="1" applyBorder="1" applyAlignment="1">
      <alignment horizontal="center"/>
    </xf>
    <xf numFmtId="0" fontId="23" fillId="0" borderId="15" xfId="1" applyFont="1" applyBorder="1"/>
    <xf numFmtId="0" fontId="10" fillId="0" borderId="9" xfId="1" applyBorder="1" applyAlignment="1">
      <alignment horizontal="center"/>
    </xf>
    <xf numFmtId="0" fontId="10" fillId="0" borderId="9" xfId="1" applyBorder="1" applyAlignment="1">
      <alignment horizontal="right"/>
    </xf>
    <xf numFmtId="0" fontId="10" fillId="0" borderId="8" xfId="1" applyBorder="1"/>
    <xf numFmtId="0" fontId="15" fillId="0" borderId="53" xfId="1" applyFont="1" applyBorder="1" applyAlignment="1">
      <alignment horizontal="center" vertical="top"/>
    </xf>
    <xf numFmtId="0" fontId="15" fillId="0" borderId="53" xfId="1" applyFont="1" applyBorder="1" applyAlignment="1">
      <alignment vertical="top" wrapText="1"/>
    </xf>
    <xf numFmtId="0" fontId="10" fillId="2" borderId="10" xfId="1" applyFill="1" applyBorder="1" applyAlignment="1">
      <alignment horizontal="center"/>
    </xf>
    <xf numFmtId="0" fontId="24" fillId="2" borderId="15" xfId="1" applyFont="1" applyFill="1" applyBorder="1"/>
    <xf numFmtId="0" fontId="10" fillId="2" borderId="9" xfId="1" applyFill="1" applyBorder="1" applyAlignment="1">
      <alignment horizontal="center"/>
    </xf>
    <xf numFmtId="4" fontId="10" fillId="2" borderId="9" xfId="1" applyNumberFormat="1" applyFill="1" applyBorder="1" applyAlignment="1">
      <alignment horizontal="right"/>
    </xf>
    <xf numFmtId="4" fontId="10" fillId="2" borderId="8" xfId="1" applyNumberFormat="1" applyFill="1" applyBorder="1" applyAlignment="1">
      <alignment horizontal="right"/>
    </xf>
    <xf numFmtId="4" fontId="23" fillId="2" borderId="10" xfId="1" applyNumberFormat="1" applyFont="1" applyFill="1" applyBorder="1"/>
    <xf numFmtId="0" fontId="5" fillId="2" borderId="15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19" fillId="2" borderId="15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top" wrapText="1"/>
    </xf>
    <xf numFmtId="0" fontId="4" fillId="0" borderId="10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10" xfId="0" applyFont="1" applyBorder="1" applyAlignment="1">
      <alignment horizontal="center"/>
    </xf>
    <xf numFmtId="0" fontId="0" fillId="0" borderId="28" xfId="0" applyBorder="1" applyAlignment="1">
      <alignment horizontal="center" shrinkToFit="1"/>
    </xf>
    <xf numFmtId="0" fontId="0" fillId="0" borderId="29" xfId="0" applyBorder="1" applyAlignment="1">
      <alignment horizontal="center" shrinkToFit="1"/>
    </xf>
    <xf numFmtId="166" fontId="0" fillId="0" borderId="15" xfId="0" applyNumberFormat="1" applyBorder="1" applyAlignment="1">
      <alignment horizontal="right" indent="2"/>
    </xf>
    <xf numFmtId="166" fontId="0" fillId="0" borderId="16" xfId="0" applyNumberFormat="1" applyBorder="1" applyAlignment="1">
      <alignment horizontal="right" indent="2"/>
    </xf>
    <xf numFmtId="166" fontId="6" fillId="2" borderId="41" xfId="0" applyNumberFormat="1" applyFont="1" applyFill="1" applyBorder="1" applyAlignment="1">
      <alignment horizontal="right" indent="2"/>
    </xf>
    <xf numFmtId="166" fontId="6" fillId="2" borderId="42" xfId="0" applyNumberFormat="1" applyFont="1" applyFill="1" applyBorder="1" applyAlignment="1">
      <alignment horizontal="right" indent="2"/>
    </xf>
    <xf numFmtId="0" fontId="0" fillId="0" borderId="0" xfId="0" applyAlignment="1">
      <alignment horizontal="left" wrapText="1"/>
    </xf>
    <xf numFmtId="0" fontId="11" fillId="0" borderId="0" xfId="1" applyFont="1" applyAlignment="1">
      <alignment horizontal="center"/>
    </xf>
    <xf numFmtId="0" fontId="21" fillId="0" borderId="54" xfId="1" applyFont="1" applyBorder="1" applyAlignment="1">
      <alignment horizontal="left" vertical="center" wrapText="1"/>
    </xf>
    <xf numFmtId="0" fontId="21" fillId="0" borderId="55" xfId="1" applyFont="1" applyBorder="1" applyAlignment="1">
      <alignment horizontal="left" vertical="center" wrapText="1"/>
    </xf>
    <xf numFmtId="0" fontId="21" fillId="0" borderId="50" xfId="1" applyFont="1" applyBorder="1" applyAlignment="1">
      <alignment horizontal="left" vertical="center" wrapText="1"/>
    </xf>
    <xf numFmtId="0" fontId="21" fillId="0" borderId="48" xfId="1" applyFont="1" applyBorder="1" applyAlignment="1">
      <alignment horizontal="left" vertical="center" wrapText="1"/>
    </xf>
    <xf numFmtId="0" fontId="22" fillId="0" borderId="45" xfId="1" applyFont="1" applyBorder="1" applyAlignment="1">
      <alignment horizontal="center" vertical="center" wrapText="1"/>
    </xf>
    <xf numFmtId="0" fontId="10" fillId="0" borderId="44" xfId="1" applyBorder="1" applyAlignment="1">
      <alignment horizontal="center" vertical="center"/>
    </xf>
    <xf numFmtId="0" fontId="10" fillId="0" borderId="46" xfId="1" applyBorder="1" applyAlignment="1">
      <alignment horizontal="center" vertical="center"/>
    </xf>
    <xf numFmtId="0" fontId="10" fillId="0" borderId="50" xfId="1" applyBorder="1" applyAlignment="1">
      <alignment horizontal="center" vertical="center"/>
    </xf>
    <xf numFmtId="0" fontId="10" fillId="0" borderId="49" xfId="1" applyBorder="1" applyAlignment="1">
      <alignment horizontal="center" vertical="center"/>
    </xf>
    <xf numFmtId="0" fontId="10" fillId="0" borderId="51" xfId="1" applyBorder="1" applyAlignment="1">
      <alignment horizontal="center" vertical="center"/>
    </xf>
  </cellXfs>
  <cellStyles count="2">
    <cellStyle name="Normální" xfId="0" builtinId="0"/>
    <cellStyle name="normální_POL.XLS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/>
  <dimension ref="A1:BE55"/>
  <sheetViews>
    <sheetView topLeftCell="A10" zoomScaleNormal="100" workbookViewId="0">
      <selection activeCell="G2" sqref="G2"/>
    </sheetView>
  </sheetViews>
  <sheetFormatPr defaultRowHeight="12.75" x14ac:dyDescent="0.2"/>
  <cols>
    <col min="1" max="1" width="2" customWidth="1"/>
    <col min="2" max="2" width="15" customWidth="1"/>
    <col min="3" max="3" width="15.85546875" customWidth="1"/>
    <col min="4" max="4" width="14.5703125" customWidth="1"/>
    <col min="5" max="5" width="13.5703125" customWidth="1"/>
    <col min="6" max="6" width="16.5703125" customWidth="1"/>
    <col min="7" max="7" width="15.28515625" customWidth="1"/>
  </cols>
  <sheetData>
    <row r="1" spans="1:57" ht="24.75" customHeight="1" thickBot="1" x14ac:dyDescent="0.25">
      <c r="A1" s="1" t="s">
        <v>56</v>
      </c>
      <c r="B1" s="2"/>
      <c r="C1" s="2"/>
      <c r="D1" s="2"/>
      <c r="E1" s="2"/>
      <c r="F1" s="2"/>
      <c r="G1" s="2"/>
    </row>
    <row r="2" spans="1:57" ht="12.75" customHeight="1" x14ac:dyDescent="0.2">
      <c r="A2" s="3" t="s">
        <v>0</v>
      </c>
      <c r="B2" s="4"/>
      <c r="C2" s="5" t="e">
        <f>#REF!</f>
        <v>#REF!</v>
      </c>
      <c r="D2" s="5" t="e">
        <f>#REF!</f>
        <v>#REF!</v>
      </c>
      <c r="E2" s="4"/>
      <c r="F2" s="6" t="s">
        <v>1</v>
      </c>
      <c r="G2" s="7"/>
    </row>
    <row r="3" spans="1:57" ht="3" hidden="1" customHeight="1" x14ac:dyDescent="0.2">
      <c r="A3" s="8"/>
      <c r="B3" s="9"/>
      <c r="C3" s="10"/>
      <c r="D3" s="10"/>
      <c r="E3" s="9"/>
      <c r="F3" s="11"/>
      <c r="G3" s="12"/>
    </row>
    <row r="4" spans="1:57" ht="12" customHeight="1" x14ac:dyDescent="0.2">
      <c r="A4" s="13" t="s">
        <v>2</v>
      </c>
      <c r="B4" s="9"/>
      <c r="C4" s="10" t="s">
        <v>3</v>
      </c>
      <c r="D4" s="10"/>
      <c r="E4" s="9"/>
      <c r="F4" s="11" t="s">
        <v>4</v>
      </c>
      <c r="G4" s="14"/>
    </row>
    <row r="5" spans="1:57" s="98" customFormat="1" ht="36" customHeight="1" x14ac:dyDescent="0.2">
      <c r="A5" s="94" t="s">
        <v>58</v>
      </c>
      <c r="B5" s="95"/>
      <c r="C5" s="117" t="s">
        <v>63</v>
      </c>
      <c r="D5" s="118"/>
      <c r="E5" s="119"/>
      <c r="F5" s="96" t="s">
        <v>6</v>
      </c>
      <c r="G5" s="97"/>
    </row>
    <row r="6" spans="1:57" ht="12.95" customHeight="1" x14ac:dyDescent="0.2">
      <c r="A6" s="13" t="s">
        <v>7</v>
      </c>
      <c r="B6" s="9"/>
      <c r="C6" s="10" t="s">
        <v>8</v>
      </c>
      <c r="D6" s="10"/>
      <c r="E6" s="9"/>
      <c r="F6" s="11" t="s">
        <v>9</v>
      </c>
      <c r="G6" s="15"/>
    </row>
    <row r="7" spans="1:57" ht="33" customHeight="1" x14ac:dyDescent="0.2">
      <c r="A7" s="16" t="s">
        <v>57</v>
      </c>
      <c r="B7" s="17"/>
      <c r="C7" s="120" t="s">
        <v>63</v>
      </c>
      <c r="D7" s="121"/>
      <c r="E7" s="122"/>
      <c r="F7" s="18" t="s">
        <v>10</v>
      </c>
      <c r="G7" s="15">
        <f>IF(PocetMJ=0,,ROUND((F30+F32)/PocetMJ,1))</f>
        <v>0</v>
      </c>
    </row>
    <row r="8" spans="1:57" x14ac:dyDescent="0.2">
      <c r="A8" s="19" t="s">
        <v>11</v>
      </c>
      <c r="B8" s="11"/>
      <c r="C8" s="124"/>
      <c r="D8" s="124"/>
      <c r="E8" s="125"/>
      <c r="F8" s="11" t="s">
        <v>12</v>
      </c>
      <c r="G8" s="20"/>
    </row>
    <row r="9" spans="1:57" x14ac:dyDescent="0.2">
      <c r="A9" s="19" t="s">
        <v>13</v>
      </c>
      <c r="B9" s="11"/>
      <c r="C9" s="124">
        <f>Projektant</f>
        <v>0</v>
      </c>
      <c r="D9" s="124"/>
      <c r="E9" s="125"/>
      <c r="F9" s="11"/>
      <c r="G9" s="20"/>
    </row>
    <row r="10" spans="1:57" x14ac:dyDescent="0.2">
      <c r="A10" s="19" t="s">
        <v>14</v>
      </c>
      <c r="B10" s="11"/>
      <c r="C10" s="124"/>
      <c r="D10" s="124"/>
      <c r="E10" s="124"/>
      <c r="F10" s="11"/>
      <c r="G10" s="21"/>
      <c r="H10" s="22"/>
    </row>
    <row r="11" spans="1:57" ht="13.5" customHeight="1" x14ac:dyDescent="0.2">
      <c r="A11" s="19" t="s">
        <v>15</v>
      </c>
      <c r="B11" s="11"/>
      <c r="C11" s="124"/>
      <c r="D11" s="124"/>
      <c r="E11" s="124"/>
      <c r="F11" s="11" t="s">
        <v>16</v>
      </c>
      <c r="G11" s="21">
        <v>230422</v>
      </c>
      <c r="BA11" s="23"/>
      <c r="BB11" s="23"/>
      <c r="BC11" s="23"/>
      <c r="BD11" s="23"/>
      <c r="BE11" s="23"/>
    </row>
    <row r="12" spans="1:57" ht="12.75" customHeight="1" x14ac:dyDescent="0.2">
      <c r="A12" s="24" t="s">
        <v>17</v>
      </c>
      <c r="B12" s="9"/>
      <c r="C12" s="126"/>
      <c r="D12" s="126"/>
      <c r="E12" s="126"/>
      <c r="F12" s="25" t="s">
        <v>18</v>
      </c>
      <c r="G12" s="26"/>
    </row>
    <row r="13" spans="1:57" ht="28.5" customHeight="1" thickBot="1" x14ac:dyDescent="0.25">
      <c r="A13" s="27" t="s">
        <v>19</v>
      </c>
      <c r="B13" s="28"/>
      <c r="C13" s="28"/>
      <c r="D13" s="28"/>
      <c r="E13" s="29"/>
      <c r="F13" s="29"/>
      <c r="G13" s="30"/>
    </row>
    <row r="14" spans="1:57" ht="17.25" customHeight="1" thickBot="1" x14ac:dyDescent="0.25">
      <c r="A14" s="31" t="s">
        <v>20</v>
      </c>
      <c r="B14" s="32"/>
      <c r="C14" s="33"/>
      <c r="D14" s="34" t="s">
        <v>21</v>
      </c>
      <c r="E14" s="35"/>
      <c r="F14" s="35"/>
      <c r="G14" s="33"/>
    </row>
    <row r="15" spans="1:57" ht="15.95" customHeight="1" x14ac:dyDescent="0.2">
      <c r="A15" s="36"/>
      <c r="B15" s="37" t="s">
        <v>22</v>
      </c>
      <c r="C15" s="38" t="e">
        <f>HSV</f>
        <v>#REF!</v>
      </c>
      <c r="D15" s="39"/>
      <c r="E15" s="40"/>
      <c r="F15" s="41"/>
      <c r="G15" s="38"/>
    </row>
    <row r="16" spans="1:57" ht="15.95" customHeight="1" x14ac:dyDescent="0.2">
      <c r="A16" s="36" t="s">
        <v>23</v>
      </c>
      <c r="B16" s="37" t="s">
        <v>24</v>
      </c>
      <c r="C16" s="38" t="e">
        <f>PSV</f>
        <v>#REF!</v>
      </c>
      <c r="D16" s="42"/>
      <c r="E16" s="43"/>
      <c r="F16" s="44"/>
      <c r="G16" s="38"/>
    </row>
    <row r="17" spans="1:7" ht="15.95" customHeight="1" x14ac:dyDescent="0.2">
      <c r="A17" s="36" t="s">
        <v>25</v>
      </c>
      <c r="B17" s="37" t="s">
        <v>26</v>
      </c>
      <c r="C17" s="38" t="e">
        <f>Mont</f>
        <v>#REF!</v>
      </c>
      <c r="D17" s="42"/>
      <c r="E17" s="43"/>
      <c r="F17" s="44"/>
      <c r="G17" s="38"/>
    </row>
    <row r="18" spans="1:7" ht="15.95" customHeight="1" x14ac:dyDescent="0.2">
      <c r="A18" s="45" t="s">
        <v>27</v>
      </c>
      <c r="B18" s="46" t="s">
        <v>28</v>
      </c>
      <c r="C18" s="38" t="e">
        <f>Dodavka</f>
        <v>#REF!</v>
      </c>
      <c r="D18" s="42"/>
      <c r="E18" s="43"/>
      <c r="F18" s="44"/>
      <c r="G18" s="38"/>
    </row>
    <row r="19" spans="1:7" ht="15.95" customHeight="1" x14ac:dyDescent="0.2">
      <c r="A19" s="47" t="s">
        <v>29</v>
      </c>
      <c r="B19" s="37"/>
      <c r="C19" s="38" t="e">
        <f>SUM(C15:C18)</f>
        <v>#REF!</v>
      </c>
      <c r="D19" s="48"/>
      <c r="E19" s="43"/>
      <c r="F19" s="44"/>
      <c r="G19" s="38"/>
    </row>
    <row r="20" spans="1:7" ht="15.95" customHeight="1" x14ac:dyDescent="0.2">
      <c r="A20" s="47"/>
      <c r="B20" s="37"/>
      <c r="C20" s="38"/>
      <c r="D20" s="42"/>
      <c r="E20" s="43"/>
      <c r="F20" s="44"/>
      <c r="G20" s="38"/>
    </row>
    <row r="21" spans="1:7" ht="15.95" customHeight="1" x14ac:dyDescent="0.2">
      <c r="A21" s="47" t="s">
        <v>30</v>
      </c>
      <c r="B21" s="37"/>
      <c r="C21" s="38" t="e">
        <f>HZS</f>
        <v>#REF!</v>
      </c>
      <c r="D21" s="42"/>
      <c r="E21" s="43"/>
      <c r="F21" s="44"/>
      <c r="G21" s="38"/>
    </row>
    <row r="22" spans="1:7" ht="15.95" customHeight="1" x14ac:dyDescent="0.2">
      <c r="A22" s="49" t="s">
        <v>31</v>
      </c>
      <c r="C22" s="38" t="e">
        <f>C19+C21</f>
        <v>#REF!</v>
      </c>
      <c r="D22" s="42" t="s">
        <v>32</v>
      </c>
      <c r="E22" s="43"/>
      <c r="F22" s="44"/>
      <c r="G22" s="38" t="e">
        <f>G23-SUM(G15:G21)</f>
        <v>#REF!</v>
      </c>
    </row>
    <row r="23" spans="1:7" ht="15.95" customHeight="1" thickBot="1" x14ac:dyDescent="0.25">
      <c r="A23" s="127" t="s">
        <v>33</v>
      </c>
      <c r="B23" s="128"/>
      <c r="C23" s="50" t="e">
        <f>C22+G23</f>
        <v>#REF!</v>
      </c>
      <c r="D23" s="51" t="s">
        <v>34</v>
      </c>
      <c r="E23" s="52"/>
      <c r="F23" s="53"/>
      <c r="G23" s="38" t="e">
        <f>VRN</f>
        <v>#REF!</v>
      </c>
    </row>
    <row r="24" spans="1:7" x14ac:dyDescent="0.2">
      <c r="A24" s="54" t="s">
        <v>35</v>
      </c>
      <c r="B24" s="55"/>
      <c r="C24" s="56"/>
      <c r="D24" s="55" t="s">
        <v>36</v>
      </c>
      <c r="E24" s="55"/>
      <c r="F24" s="57" t="s">
        <v>37</v>
      </c>
      <c r="G24" s="58"/>
    </row>
    <row r="25" spans="1:7" ht="23.25" customHeight="1" x14ac:dyDescent="0.2">
      <c r="A25" s="49" t="s">
        <v>38</v>
      </c>
      <c r="C25" s="59"/>
      <c r="D25" t="s">
        <v>38</v>
      </c>
      <c r="F25" s="60" t="s">
        <v>38</v>
      </c>
      <c r="G25" s="61"/>
    </row>
    <row r="26" spans="1:7" ht="16.5" customHeight="1" x14ac:dyDescent="0.2">
      <c r="A26" s="49" t="s">
        <v>39</v>
      </c>
      <c r="B26" s="62"/>
      <c r="C26" s="59"/>
      <c r="D26" t="s">
        <v>39</v>
      </c>
      <c r="F26" s="60" t="s">
        <v>39</v>
      </c>
      <c r="G26" s="61"/>
    </row>
    <row r="27" spans="1:7" ht="6.75" customHeight="1" x14ac:dyDescent="0.2">
      <c r="A27" s="49"/>
      <c r="B27" s="63"/>
      <c r="C27" s="59"/>
      <c r="F27" s="60"/>
      <c r="G27" s="61"/>
    </row>
    <row r="28" spans="1:7" x14ac:dyDescent="0.2">
      <c r="A28" s="49" t="s">
        <v>40</v>
      </c>
      <c r="C28" s="59"/>
      <c r="D28" s="60" t="s">
        <v>41</v>
      </c>
      <c r="E28" s="59"/>
      <c r="F28" t="s">
        <v>41</v>
      </c>
      <c r="G28" s="61"/>
    </row>
    <row r="29" spans="1:7" ht="42.75" customHeight="1" x14ac:dyDescent="0.2">
      <c r="A29" s="49"/>
      <c r="C29" s="64"/>
      <c r="D29" s="65"/>
      <c r="E29" s="64"/>
      <c r="G29" s="61"/>
    </row>
    <row r="30" spans="1:7" x14ac:dyDescent="0.2">
      <c r="A30" s="66" t="s">
        <v>42</v>
      </c>
      <c r="B30" s="67"/>
      <c r="C30" s="68">
        <v>21</v>
      </c>
      <c r="D30" s="67" t="s">
        <v>43</v>
      </c>
      <c r="E30" s="69"/>
      <c r="F30" s="129" t="e">
        <f>ROUND(C23-F32,0)</f>
        <v>#REF!</v>
      </c>
      <c r="G30" s="130"/>
    </row>
    <row r="31" spans="1:7" x14ac:dyDescent="0.2">
      <c r="A31" s="66" t="s">
        <v>44</v>
      </c>
      <c r="B31" s="67"/>
      <c r="C31" s="68">
        <f>SazbaDPH1</f>
        <v>21</v>
      </c>
      <c r="D31" s="67" t="s">
        <v>45</v>
      </c>
      <c r="E31" s="69"/>
      <c r="F31" s="129" t="e">
        <f>ROUND(PRODUCT(F30,C31/100),1)</f>
        <v>#REF!</v>
      </c>
      <c r="G31" s="130"/>
    </row>
    <row r="32" spans="1:7" x14ac:dyDescent="0.2">
      <c r="A32" s="66" t="s">
        <v>42</v>
      </c>
      <c r="B32" s="67"/>
      <c r="C32" s="68">
        <v>0</v>
      </c>
      <c r="D32" s="67" t="s">
        <v>45</v>
      </c>
      <c r="E32" s="69"/>
      <c r="F32" s="129">
        <v>0</v>
      </c>
      <c r="G32" s="130"/>
    </row>
    <row r="33" spans="1:8" x14ac:dyDescent="0.2">
      <c r="A33" s="66" t="s">
        <v>44</v>
      </c>
      <c r="B33" s="70"/>
      <c r="C33" s="71">
        <f>SazbaDPH2</f>
        <v>0</v>
      </c>
      <c r="D33" s="67" t="s">
        <v>45</v>
      </c>
      <c r="E33" s="44"/>
      <c r="F33" s="129">
        <f>ROUND(PRODUCT(F32,C33/100),1)</f>
        <v>0</v>
      </c>
      <c r="G33" s="130"/>
    </row>
    <row r="34" spans="1:8" s="75" customFormat="1" ht="19.5" customHeight="1" thickBot="1" x14ac:dyDescent="0.3">
      <c r="A34" s="72" t="s">
        <v>46</v>
      </c>
      <c r="B34" s="73"/>
      <c r="C34" s="73"/>
      <c r="D34" s="73"/>
      <c r="E34" s="74"/>
      <c r="F34" s="131" t="e">
        <f>CEILING(SUM(F30:F33),IF(SUM(F30:F33)&gt;=0,1,-1))</f>
        <v>#REF!</v>
      </c>
      <c r="G34" s="132"/>
    </row>
    <row r="36" spans="1:8" x14ac:dyDescent="0.2">
      <c r="A36" t="s">
        <v>47</v>
      </c>
      <c r="H36" t="s">
        <v>5</v>
      </c>
    </row>
    <row r="37" spans="1:8" ht="14.25" customHeight="1" x14ac:dyDescent="0.2">
      <c r="B37" s="123"/>
      <c r="C37" s="123"/>
      <c r="D37" s="123"/>
      <c r="E37" s="123"/>
      <c r="F37" s="123"/>
      <c r="G37" s="123"/>
      <c r="H37" t="s">
        <v>5</v>
      </c>
    </row>
    <row r="38" spans="1:8" ht="12.75" customHeight="1" x14ac:dyDescent="0.2">
      <c r="A38" s="76"/>
      <c r="B38" s="123"/>
      <c r="C38" s="123"/>
      <c r="D38" s="123"/>
      <c r="E38" s="123"/>
      <c r="F38" s="123"/>
      <c r="G38" s="123"/>
      <c r="H38" t="s">
        <v>5</v>
      </c>
    </row>
    <row r="39" spans="1:8" x14ac:dyDescent="0.2">
      <c r="A39" s="76"/>
      <c r="B39" s="123"/>
      <c r="C39" s="123"/>
      <c r="D39" s="123"/>
      <c r="E39" s="123"/>
      <c r="F39" s="123"/>
      <c r="G39" s="123"/>
      <c r="H39" t="s">
        <v>5</v>
      </c>
    </row>
    <row r="40" spans="1:8" x14ac:dyDescent="0.2">
      <c r="A40" s="76"/>
      <c r="B40" s="123"/>
      <c r="C40" s="123"/>
      <c r="D40" s="123"/>
      <c r="E40" s="123"/>
      <c r="F40" s="123"/>
      <c r="G40" s="123"/>
      <c r="H40" t="s">
        <v>5</v>
      </c>
    </row>
    <row r="41" spans="1:8" x14ac:dyDescent="0.2">
      <c r="A41" s="76"/>
      <c r="B41" s="123"/>
      <c r="C41" s="123"/>
      <c r="D41" s="123"/>
      <c r="E41" s="123"/>
      <c r="F41" s="123"/>
      <c r="G41" s="123"/>
      <c r="H41" t="s">
        <v>5</v>
      </c>
    </row>
    <row r="42" spans="1:8" x14ac:dyDescent="0.2">
      <c r="A42" s="76"/>
      <c r="B42" s="123"/>
      <c r="C42" s="123"/>
      <c r="D42" s="123"/>
      <c r="E42" s="123"/>
      <c r="F42" s="123"/>
      <c r="G42" s="123"/>
      <c r="H42" t="s">
        <v>5</v>
      </c>
    </row>
    <row r="43" spans="1:8" x14ac:dyDescent="0.2">
      <c r="A43" s="76"/>
      <c r="B43" s="123"/>
      <c r="C43" s="123"/>
      <c r="D43" s="123"/>
      <c r="E43" s="123"/>
      <c r="F43" s="123"/>
      <c r="G43" s="123"/>
      <c r="H43" t="s">
        <v>5</v>
      </c>
    </row>
    <row r="44" spans="1:8" x14ac:dyDescent="0.2">
      <c r="A44" s="76"/>
      <c r="B44" s="123"/>
      <c r="C44" s="123"/>
      <c r="D44" s="123"/>
      <c r="E44" s="123"/>
      <c r="F44" s="123"/>
      <c r="G44" s="123"/>
      <c r="H44" t="s">
        <v>5</v>
      </c>
    </row>
    <row r="45" spans="1:8" ht="0.75" customHeight="1" x14ac:dyDescent="0.2">
      <c r="A45" s="76"/>
      <c r="B45" s="123"/>
      <c r="C45" s="123"/>
      <c r="D45" s="123"/>
      <c r="E45" s="123"/>
      <c r="F45" s="123"/>
      <c r="G45" s="123"/>
      <c r="H45" t="s">
        <v>5</v>
      </c>
    </row>
    <row r="46" spans="1:8" x14ac:dyDescent="0.2">
      <c r="B46" s="133"/>
      <c r="C46" s="133"/>
      <c r="D46" s="133"/>
      <c r="E46" s="133"/>
      <c r="F46" s="133"/>
      <c r="G46" s="133"/>
    </row>
    <row r="47" spans="1:8" x14ac:dyDescent="0.2">
      <c r="B47" s="133"/>
      <c r="C47" s="133"/>
      <c r="D47" s="133"/>
      <c r="E47" s="133"/>
      <c r="F47" s="133"/>
      <c r="G47" s="133"/>
    </row>
    <row r="48" spans="1:8" x14ac:dyDescent="0.2">
      <c r="B48" s="133"/>
      <c r="C48" s="133"/>
      <c r="D48" s="133"/>
      <c r="E48" s="133"/>
      <c r="F48" s="133"/>
      <c r="G48" s="133"/>
    </row>
    <row r="49" spans="2:7" x14ac:dyDescent="0.2">
      <c r="B49" s="133"/>
      <c r="C49" s="133"/>
      <c r="D49" s="133"/>
      <c r="E49" s="133"/>
      <c r="F49" s="133"/>
      <c r="G49" s="133"/>
    </row>
    <row r="50" spans="2:7" x14ac:dyDescent="0.2">
      <c r="B50" s="133"/>
      <c r="C50" s="133"/>
      <c r="D50" s="133"/>
      <c r="E50" s="133"/>
      <c r="F50" s="133"/>
      <c r="G50" s="133"/>
    </row>
    <row r="51" spans="2:7" x14ac:dyDescent="0.2">
      <c r="B51" s="133"/>
      <c r="C51" s="133"/>
      <c r="D51" s="133"/>
      <c r="E51" s="133"/>
      <c r="F51" s="133"/>
      <c r="G51" s="133"/>
    </row>
    <row r="52" spans="2:7" x14ac:dyDescent="0.2">
      <c r="B52" s="133"/>
      <c r="C52" s="133"/>
      <c r="D52" s="133"/>
      <c r="E52" s="133"/>
      <c r="F52" s="133"/>
      <c r="G52" s="133"/>
    </row>
    <row r="53" spans="2:7" x14ac:dyDescent="0.2">
      <c r="B53" s="133"/>
      <c r="C53" s="133"/>
      <c r="D53" s="133"/>
      <c r="E53" s="133"/>
      <c r="F53" s="133"/>
      <c r="G53" s="133"/>
    </row>
    <row r="54" spans="2:7" x14ac:dyDescent="0.2">
      <c r="B54" s="133"/>
      <c r="C54" s="133"/>
      <c r="D54" s="133"/>
      <c r="E54" s="133"/>
      <c r="F54" s="133"/>
      <c r="G54" s="133"/>
    </row>
    <row r="55" spans="2:7" x14ac:dyDescent="0.2">
      <c r="B55" s="133"/>
      <c r="C55" s="133"/>
      <c r="D55" s="133"/>
      <c r="E55" s="133"/>
      <c r="F55" s="133"/>
      <c r="G55" s="133"/>
    </row>
  </sheetData>
  <mergeCells count="24">
    <mergeCell ref="B52:G52"/>
    <mergeCell ref="B53:G53"/>
    <mergeCell ref="B54:G54"/>
    <mergeCell ref="B55:G55"/>
    <mergeCell ref="B46:G46"/>
    <mergeCell ref="B47:G47"/>
    <mergeCell ref="B48:G48"/>
    <mergeCell ref="B49:G49"/>
    <mergeCell ref="B50:G50"/>
    <mergeCell ref="B51:G51"/>
    <mergeCell ref="C5:E5"/>
    <mergeCell ref="C7:E7"/>
    <mergeCell ref="B37:G45"/>
    <mergeCell ref="C8:E8"/>
    <mergeCell ref="C9:E9"/>
    <mergeCell ref="C10:E10"/>
    <mergeCell ref="C11:E11"/>
    <mergeCell ref="C12:E12"/>
    <mergeCell ref="A23:B23"/>
    <mergeCell ref="F30:G30"/>
    <mergeCell ref="F31:G31"/>
    <mergeCell ref="F32:G32"/>
    <mergeCell ref="F33:G33"/>
    <mergeCell ref="F34:G34"/>
  </mergeCells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CY81"/>
  <sheetViews>
    <sheetView showGridLines="0" showZeros="0" tabSelected="1" zoomScale="120" zoomScaleNormal="120" workbookViewId="0">
      <selection activeCell="H14" sqref="H14"/>
    </sheetView>
  </sheetViews>
  <sheetFormatPr defaultColWidth="9.140625" defaultRowHeight="12.75" x14ac:dyDescent="0.2"/>
  <cols>
    <col min="1" max="1" width="8.5703125" style="77" customWidth="1"/>
    <col min="2" max="2" width="54.5703125" style="77" customWidth="1"/>
    <col min="3" max="3" width="5.5703125" style="77" customWidth="1"/>
    <col min="4" max="4" width="8.5703125" style="80" customWidth="1"/>
    <col min="5" max="5" width="9.85546875" style="77" customWidth="1"/>
    <col min="6" max="6" width="13.85546875" style="77" customWidth="1"/>
    <col min="7" max="10" width="9.140625" style="77"/>
    <col min="11" max="11" width="75.28515625" style="77" customWidth="1"/>
    <col min="12" max="12" width="45.28515625" style="77" customWidth="1"/>
    <col min="13" max="16384" width="9.140625" style="77"/>
  </cols>
  <sheetData>
    <row r="1" spans="1:103" ht="15.75" x14ac:dyDescent="0.25">
      <c r="A1" s="134" t="s">
        <v>64</v>
      </c>
      <c r="B1" s="134"/>
      <c r="C1" s="134"/>
      <c r="D1" s="134"/>
      <c r="E1" s="134"/>
      <c r="F1" s="134"/>
    </row>
    <row r="2" spans="1:103" ht="14.25" customHeight="1" thickBot="1" x14ac:dyDescent="0.25">
      <c r="B2" s="78"/>
      <c r="C2" s="78"/>
      <c r="D2" s="79"/>
      <c r="E2" s="78"/>
      <c r="F2" s="78"/>
    </row>
    <row r="3" spans="1:103" ht="22.5" customHeight="1" thickTop="1" x14ac:dyDescent="0.2">
      <c r="A3" s="101" t="s">
        <v>48</v>
      </c>
      <c r="B3" s="135" t="s">
        <v>65</v>
      </c>
      <c r="C3" s="136"/>
      <c r="D3" s="139" t="s">
        <v>67</v>
      </c>
      <c r="E3" s="140"/>
      <c r="F3" s="141"/>
    </row>
    <row r="4" spans="1:103" ht="21" customHeight="1" thickBot="1" x14ac:dyDescent="0.25">
      <c r="A4" s="102" t="s">
        <v>49</v>
      </c>
      <c r="B4" s="137" t="s">
        <v>66</v>
      </c>
      <c r="C4" s="138"/>
      <c r="D4" s="142"/>
      <c r="E4" s="143"/>
      <c r="F4" s="144"/>
    </row>
    <row r="5" spans="1:103" ht="13.5" thickTop="1" x14ac:dyDescent="0.2">
      <c r="A5" s="103"/>
    </row>
    <row r="6" spans="1:103" x14ac:dyDescent="0.2">
      <c r="A6" s="81" t="s">
        <v>50</v>
      </c>
      <c r="B6" s="82" t="s">
        <v>51</v>
      </c>
      <c r="C6" s="82" t="s">
        <v>52</v>
      </c>
      <c r="D6" s="82" t="s">
        <v>53</v>
      </c>
      <c r="E6" s="82" t="s">
        <v>54</v>
      </c>
      <c r="F6" s="83" t="s">
        <v>55</v>
      </c>
    </row>
    <row r="7" spans="1:103" x14ac:dyDescent="0.2">
      <c r="A7" s="104"/>
      <c r="B7" s="105" t="s">
        <v>59</v>
      </c>
      <c r="C7" s="106"/>
      <c r="D7" s="107"/>
      <c r="E7" s="107"/>
      <c r="F7" s="108"/>
      <c r="N7" s="77">
        <v>1</v>
      </c>
    </row>
    <row r="8" spans="1:103" x14ac:dyDescent="0.2">
      <c r="A8" s="109">
        <v>1</v>
      </c>
      <c r="B8" s="110" t="s">
        <v>68</v>
      </c>
      <c r="C8" s="85" t="s">
        <v>70</v>
      </c>
      <c r="D8" s="86">
        <v>55</v>
      </c>
      <c r="E8" s="86">
        <v>0</v>
      </c>
      <c r="F8" s="87">
        <f t="shared" ref="F8:F19" si="0">D8*E8</f>
        <v>0</v>
      </c>
      <c r="N8" s="77">
        <v>2</v>
      </c>
      <c r="Z8" s="77">
        <v>12</v>
      </c>
      <c r="AA8" s="77">
        <v>0</v>
      </c>
      <c r="AB8" s="77">
        <v>1</v>
      </c>
      <c r="AY8" s="77">
        <v>1</v>
      </c>
      <c r="AZ8" s="77">
        <f t="shared" ref="AZ8:AZ19" si="1">IF(AY8=1,F8,0)</f>
        <v>0</v>
      </c>
      <c r="BA8" s="77">
        <f t="shared" ref="BA8:BA19" si="2">IF(AY8=2,F8,0)</f>
        <v>0</v>
      </c>
      <c r="BB8" s="77">
        <f t="shared" ref="BB8:BB19" si="3">IF(AY8=3,F8,0)</f>
        <v>0</v>
      </c>
      <c r="BC8" s="77">
        <f t="shared" ref="BC8:BC19" si="4">IF(AY8=4,F8,0)</f>
        <v>0</v>
      </c>
      <c r="BD8" s="77">
        <f t="shared" ref="BD8:BD19" si="5">IF(AY8=5,F8,0)</f>
        <v>0</v>
      </c>
      <c r="BZ8" s="77">
        <v>12</v>
      </c>
      <c r="CA8" s="77">
        <v>0</v>
      </c>
      <c r="CY8" s="77">
        <v>0</v>
      </c>
    </row>
    <row r="9" spans="1:103" x14ac:dyDescent="0.2">
      <c r="A9" s="109">
        <v>2</v>
      </c>
      <c r="B9" s="110" t="s">
        <v>69</v>
      </c>
      <c r="C9" s="85" t="s">
        <v>70</v>
      </c>
      <c r="D9" s="86">
        <v>55</v>
      </c>
      <c r="E9" s="86">
        <v>0</v>
      </c>
      <c r="F9" s="87">
        <f t="shared" si="0"/>
        <v>0</v>
      </c>
      <c r="N9" s="77">
        <v>2</v>
      </c>
      <c r="Z9" s="77">
        <v>12</v>
      </c>
      <c r="AA9" s="77">
        <v>0</v>
      </c>
      <c r="AB9" s="77">
        <v>2</v>
      </c>
      <c r="AY9" s="77">
        <v>1</v>
      </c>
      <c r="AZ9" s="77">
        <f t="shared" si="1"/>
        <v>0</v>
      </c>
      <c r="BA9" s="77">
        <f t="shared" si="2"/>
        <v>0</v>
      </c>
      <c r="BB9" s="77">
        <f t="shared" si="3"/>
        <v>0</v>
      </c>
      <c r="BC9" s="77">
        <f t="shared" si="4"/>
        <v>0</v>
      </c>
      <c r="BD9" s="77">
        <f t="shared" si="5"/>
        <v>0</v>
      </c>
      <c r="BZ9" s="77">
        <v>12</v>
      </c>
      <c r="CA9" s="77">
        <v>0</v>
      </c>
      <c r="CY9" s="77">
        <v>0</v>
      </c>
    </row>
    <row r="10" spans="1:103" x14ac:dyDescent="0.2">
      <c r="A10" s="109">
        <v>3</v>
      </c>
      <c r="B10" s="110" t="s">
        <v>71</v>
      </c>
      <c r="C10" s="85" t="s">
        <v>70</v>
      </c>
      <c r="D10" s="86">
        <v>55</v>
      </c>
      <c r="E10" s="86"/>
      <c r="F10" s="87"/>
    </row>
    <row r="11" spans="1:103" x14ac:dyDescent="0.2">
      <c r="A11" s="109">
        <v>3</v>
      </c>
      <c r="B11" s="110" t="s">
        <v>71</v>
      </c>
      <c r="C11" s="85" t="s">
        <v>70</v>
      </c>
      <c r="D11" s="86">
        <v>55</v>
      </c>
      <c r="E11" s="86">
        <v>0</v>
      </c>
      <c r="F11" s="87">
        <f t="shared" si="0"/>
        <v>0</v>
      </c>
      <c r="N11" s="77">
        <v>2</v>
      </c>
      <c r="Z11" s="77">
        <v>12</v>
      </c>
      <c r="AA11" s="77">
        <v>0</v>
      </c>
      <c r="AB11" s="77">
        <v>3</v>
      </c>
      <c r="AY11" s="77">
        <v>1</v>
      </c>
      <c r="AZ11" s="77">
        <f t="shared" si="1"/>
        <v>0</v>
      </c>
      <c r="BA11" s="77">
        <f t="shared" si="2"/>
        <v>0</v>
      </c>
      <c r="BB11" s="77">
        <f t="shared" si="3"/>
        <v>0</v>
      </c>
      <c r="BC11" s="77">
        <f t="shared" si="4"/>
        <v>0</v>
      </c>
      <c r="BD11" s="77">
        <f t="shared" si="5"/>
        <v>0</v>
      </c>
      <c r="BZ11" s="77">
        <v>12</v>
      </c>
      <c r="CA11" s="77">
        <v>0</v>
      </c>
      <c r="CY11" s="77">
        <v>0</v>
      </c>
    </row>
    <row r="12" spans="1:103" x14ac:dyDescent="0.2">
      <c r="A12" s="109">
        <v>4</v>
      </c>
      <c r="B12" s="110" t="s">
        <v>72</v>
      </c>
      <c r="C12" s="85" t="s">
        <v>60</v>
      </c>
      <c r="D12" s="86">
        <v>550</v>
      </c>
      <c r="E12" s="86"/>
      <c r="F12" s="87"/>
    </row>
    <row r="13" spans="1:103" x14ac:dyDescent="0.2">
      <c r="A13" s="109">
        <v>5</v>
      </c>
      <c r="B13" s="110" t="s">
        <v>73</v>
      </c>
      <c r="C13" s="85" t="s">
        <v>60</v>
      </c>
      <c r="D13" s="86">
        <v>550</v>
      </c>
      <c r="E13" s="86"/>
      <c r="F13" s="87"/>
    </row>
    <row r="14" spans="1:103" ht="22.5" x14ac:dyDescent="0.2">
      <c r="A14" s="109">
        <v>6</v>
      </c>
      <c r="B14" s="110" t="s">
        <v>74</v>
      </c>
      <c r="C14" s="85" t="s">
        <v>60</v>
      </c>
      <c r="D14" s="86">
        <v>550</v>
      </c>
      <c r="E14" s="86"/>
      <c r="F14" s="87"/>
    </row>
    <row r="15" spans="1:103" x14ac:dyDescent="0.2">
      <c r="A15" s="109">
        <v>7</v>
      </c>
      <c r="B15" s="110" t="s">
        <v>75</v>
      </c>
      <c r="C15" s="85" t="s">
        <v>60</v>
      </c>
      <c r="D15" s="86">
        <v>550</v>
      </c>
      <c r="E15" s="86"/>
      <c r="F15" s="87"/>
    </row>
    <row r="16" spans="1:103" ht="22.5" x14ac:dyDescent="0.2">
      <c r="A16" s="109">
        <v>8</v>
      </c>
      <c r="B16" s="110" t="s">
        <v>76</v>
      </c>
      <c r="C16" s="85" t="s">
        <v>60</v>
      </c>
      <c r="D16" s="86">
        <v>550</v>
      </c>
      <c r="E16" s="86">
        <v>0</v>
      </c>
      <c r="F16" s="87">
        <f t="shared" si="0"/>
        <v>0</v>
      </c>
      <c r="N16" s="77">
        <v>2</v>
      </c>
      <c r="Z16" s="77">
        <v>12</v>
      </c>
      <c r="AA16" s="77">
        <v>0</v>
      </c>
      <c r="AB16" s="77">
        <v>4</v>
      </c>
      <c r="AY16" s="77">
        <v>1</v>
      </c>
      <c r="AZ16" s="77">
        <f t="shared" si="1"/>
        <v>0</v>
      </c>
      <c r="BA16" s="77">
        <f t="shared" si="2"/>
        <v>0</v>
      </c>
      <c r="BB16" s="77">
        <f t="shared" si="3"/>
        <v>0</v>
      </c>
      <c r="BC16" s="77">
        <f t="shared" si="4"/>
        <v>0</v>
      </c>
      <c r="BD16" s="77">
        <f t="shared" si="5"/>
        <v>0</v>
      </c>
      <c r="BZ16" s="77">
        <v>12</v>
      </c>
      <c r="CA16" s="77">
        <v>0</v>
      </c>
      <c r="CY16" s="77">
        <v>0</v>
      </c>
    </row>
    <row r="17" spans="1:103" x14ac:dyDescent="0.2">
      <c r="A17" s="109">
        <v>9</v>
      </c>
      <c r="B17" s="110" t="s">
        <v>77</v>
      </c>
      <c r="C17" s="85" t="s">
        <v>60</v>
      </c>
      <c r="D17" s="86">
        <v>550</v>
      </c>
      <c r="E17" s="99">
        <v>0</v>
      </c>
      <c r="F17" s="100">
        <f t="shared" si="0"/>
        <v>0</v>
      </c>
      <c r="N17" s="84">
        <v>2</v>
      </c>
      <c r="Z17" s="77">
        <v>12</v>
      </c>
      <c r="AA17" s="77">
        <v>0</v>
      </c>
      <c r="AB17" s="77">
        <v>5</v>
      </c>
      <c r="AY17" s="77">
        <v>1</v>
      </c>
      <c r="AZ17" s="77">
        <f t="shared" si="1"/>
        <v>0</v>
      </c>
      <c r="BA17" s="77">
        <f t="shared" si="2"/>
        <v>0</v>
      </c>
      <c r="BB17" s="77">
        <f t="shared" si="3"/>
        <v>0</v>
      </c>
      <c r="BC17" s="77">
        <f t="shared" si="4"/>
        <v>0</v>
      </c>
      <c r="BD17" s="77">
        <f t="shared" si="5"/>
        <v>0</v>
      </c>
      <c r="BZ17" s="88">
        <v>12</v>
      </c>
      <c r="CA17" s="88">
        <v>0</v>
      </c>
      <c r="CY17" s="77">
        <v>0</v>
      </c>
    </row>
    <row r="18" spans="1:103" ht="22.5" x14ac:dyDescent="0.2">
      <c r="A18" s="109">
        <v>10</v>
      </c>
      <c r="B18" s="110" t="s">
        <v>78</v>
      </c>
      <c r="C18" s="85" t="s">
        <v>60</v>
      </c>
      <c r="D18" s="86">
        <v>550</v>
      </c>
      <c r="E18" s="99"/>
      <c r="F18" s="100"/>
      <c r="N18" s="84"/>
      <c r="BZ18" s="88"/>
      <c r="CA18" s="88"/>
    </row>
    <row r="19" spans="1:103" x14ac:dyDescent="0.2">
      <c r="A19" s="109">
        <v>11</v>
      </c>
      <c r="B19" s="110" t="s">
        <v>61</v>
      </c>
      <c r="C19" s="85" t="s">
        <v>62</v>
      </c>
      <c r="D19" s="86">
        <v>1</v>
      </c>
      <c r="E19" s="99">
        <v>0</v>
      </c>
      <c r="F19" s="100">
        <f t="shared" si="0"/>
        <v>0</v>
      </c>
      <c r="N19" s="84">
        <v>2</v>
      </c>
      <c r="Z19" s="77">
        <v>12</v>
      </c>
      <c r="AA19" s="77">
        <v>0</v>
      </c>
      <c r="AB19" s="77">
        <v>6</v>
      </c>
      <c r="AY19" s="77">
        <v>1</v>
      </c>
      <c r="AZ19" s="77">
        <f t="shared" si="1"/>
        <v>0</v>
      </c>
      <c r="BA19" s="77">
        <f t="shared" si="2"/>
        <v>0</v>
      </c>
      <c r="BB19" s="77">
        <f t="shared" si="3"/>
        <v>0</v>
      </c>
      <c r="BC19" s="77">
        <f t="shared" si="4"/>
        <v>0</v>
      </c>
      <c r="BD19" s="77">
        <f t="shared" si="5"/>
        <v>0</v>
      </c>
      <c r="BZ19" s="88">
        <v>12</v>
      </c>
      <c r="CA19" s="88">
        <v>0</v>
      </c>
      <c r="CY19" s="77">
        <v>0</v>
      </c>
    </row>
    <row r="20" spans="1:103" x14ac:dyDescent="0.2">
      <c r="A20" s="111"/>
      <c r="B20" s="112" t="s">
        <v>79</v>
      </c>
      <c r="C20" s="113"/>
      <c r="D20" s="114"/>
      <c r="E20" s="115"/>
      <c r="F20" s="116">
        <f>SUM(F7:F19)</f>
        <v>0</v>
      </c>
      <c r="N20" s="84">
        <v>4</v>
      </c>
      <c r="AZ20" s="89">
        <f>SUM(AZ7:AZ19)</f>
        <v>0</v>
      </c>
      <c r="BA20" s="89">
        <f>SUM(BA7:BA19)</f>
        <v>0</v>
      </c>
      <c r="BB20" s="89">
        <f>SUM(BB7:BB19)</f>
        <v>0</v>
      </c>
      <c r="BC20" s="89">
        <f>SUM(BC7:BC19)</f>
        <v>0</v>
      </c>
      <c r="BD20" s="89">
        <f>SUM(BD7:BD19)</f>
        <v>0</v>
      </c>
    </row>
    <row r="21" spans="1:103" x14ac:dyDescent="0.2">
      <c r="D21" s="77"/>
    </row>
    <row r="22" spans="1:103" x14ac:dyDescent="0.2">
      <c r="D22" s="77"/>
    </row>
    <row r="23" spans="1:103" x14ac:dyDescent="0.2">
      <c r="D23" s="77"/>
    </row>
    <row r="24" spans="1:103" x14ac:dyDescent="0.2">
      <c r="D24" s="77"/>
    </row>
    <row r="25" spans="1:103" x14ac:dyDescent="0.2">
      <c r="D25" s="77"/>
    </row>
    <row r="26" spans="1:103" x14ac:dyDescent="0.2">
      <c r="D26" s="77"/>
    </row>
    <row r="27" spans="1:103" x14ac:dyDescent="0.2">
      <c r="D27" s="77"/>
    </row>
    <row r="28" spans="1:103" x14ac:dyDescent="0.2">
      <c r="D28" s="77"/>
    </row>
    <row r="29" spans="1:103" x14ac:dyDescent="0.2">
      <c r="D29" s="77"/>
    </row>
    <row r="30" spans="1:103" x14ac:dyDescent="0.2">
      <c r="D30" s="77"/>
    </row>
    <row r="31" spans="1:103" x14ac:dyDescent="0.2">
      <c r="D31" s="77"/>
    </row>
    <row r="32" spans="1:103" x14ac:dyDescent="0.2">
      <c r="D32" s="77"/>
    </row>
    <row r="33" spans="4:4" x14ac:dyDescent="0.2">
      <c r="D33" s="77"/>
    </row>
    <row r="34" spans="4:4" x14ac:dyDescent="0.2">
      <c r="D34" s="77"/>
    </row>
    <row r="35" spans="4:4" x14ac:dyDescent="0.2">
      <c r="D35" s="77"/>
    </row>
    <row r="36" spans="4:4" x14ac:dyDescent="0.2">
      <c r="D36" s="77"/>
    </row>
    <row r="37" spans="4:4" x14ac:dyDescent="0.2">
      <c r="D37" s="77"/>
    </row>
    <row r="38" spans="4:4" x14ac:dyDescent="0.2">
      <c r="D38" s="77"/>
    </row>
    <row r="39" spans="4:4" x14ac:dyDescent="0.2">
      <c r="D39" s="77"/>
    </row>
    <row r="40" spans="4:4" x14ac:dyDescent="0.2">
      <c r="D40" s="77"/>
    </row>
    <row r="41" spans="4:4" x14ac:dyDescent="0.2">
      <c r="D41" s="77"/>
    </row>
    <row r="42" spans="4:4" x14ac:dyDescent="0.2">
      <c r="D42" s="77"/>
    </row>
    <row r="43" spans="4:4" x14ac:dyDescent="0.2">
      <c r="D43" s="77"/>
    </row>
    <row r="44" spans="4:4" x14ac:dyDescent="0.2">
      <c r="D44" s="77"/>
    </row>
    <row r="45" spans="4:4" x14ac:dyDescent="0.2">
      <c r="D45" s="77"/>
    </row>
    <row r="46" spans="4:4" x14ac:dyDescent="0.2">
      <c r="D46" s="77"/>
    </row>
    <row r="47" spans="4:4" x14ac:dyDescent="0.2">
      <c r="D47" s="77"/>
    </row>
    <row r="48" spans="4:4" x14ac:dyDescent="0.2">
      <c r="D48" s="77"/>
    </row>
    <row r="49" spans="4:4" x14ac:dyDescent="0.2">
      <c r="D49" s="77"/>
    </row>
    <row r="50" spans="4:4" x14ac:dyDescent="0.2">
      <c r="D50" s="77"/>
    </row>
    <row r="51" spans="4:4" x14ac:dyDescent="0.2">
      <c r="D51" s="77"/>
    </row>
    <row r="52" spans="4:4" x14ac:dyDescent="0.2">
      <c r="D52" s="77"/>
    </row>
    <row r="53" spans="4:4" x14ac:dyDescent="0.2">
      <c r="D53" s="77"/>
    </row>
    <row r="54" spans="4:4" x14ac:dyDescent="0.2">
      <c r="D54" s="77"/>
    </row>
    <row r="55" spans="4:4" x14ac:dyDescent="0.2">
      <c r="D55" s="77"/>
    </row>
    <row r="56" spans="4:4" x14ac:dyDescent="0.2">
      <c r="D56" s="77"/>
    </row>
    <row r="57" spans="4:4" x14ac:dyDescent="0.2">
      <c r="D57" s="77"/>
    </row>
    <row r="58" spans="4:4" x14ac:dyDescent="0.2">
      <c r="D58" s="77"/>
    </row>
    <row r="59" spans="4:4" x14ac:dyDescent="0.2">
      <c r="D59" s="77"/>
    </row>
    <row r="60" spans="4:4" x14ac:dyDescent="0.2">
      <c r="D60" s="77"/>
    </row>
    <row r="61" spans="4:4" x14ac:dyDescent="0.2">
      <c r="D61" s="77"/>
    </row>
    <row r="62" spans="4:4" x14ac:dyDescent="0.2">
      <c r="D62" s="77"/>
    </row>
    <row r="63" spans="4:4" x14ac:dyDescent="0.2">
      <c r="D63" s="77"/>
    </row>
    <row r="64" spans="4:4" x14ac:dyDescent="0.2">
      <c r="D64" s="77"/>
    </row>
    <row r="65" spans="1:6" x14ac:dyDescent="0.2">
      <c r="D65" s="77"/>
    </row>
    <row r="66" spans="1:6" x14ac:dyDescent="0.2">
      <c r="D66" s="77"/>
    </row>
    <row r="67" spans="1:6" x14ac:dyDescent="0.2">
      <c r="D67" s="77"/>
    </row>
    <row r="68" spans="1:6" x14ac:dyDescent="0.2">
      <c r="D68" s="77"/>
    </row>
    <row r="69" spans="1:6" x14ac:dyDescent="0.2">
      <c r="D69" s="77"/>
    </row>
    <row r="70" spans="1:6" x14ac:dyDescent="0.2">
      <c r="D70" s="77"/>
    </row>
    <row r="71" spans="1:6" x14ac:dyDescent="0.2">
      <c r="D71" s="77"/>
    </row>
    <row r="72" spans="1:6" x14ac:dyDescent="0.2">
      <c r="D72" s="77"/>
    </row>
    <row r="73" spans="1:6" x14ac:dyDescent="0.2">
      <c r="D73" s="77"/>
    </row>
    <row r="74" spans="1:6" x14ac:dyDescent="0.2">
      <c r="D74" s="77"/>
    </row>
    <row r="75" spans="1:6" x14ac:dyDescent="0.2">
      <c r="D75" s="77"/>
    </row>
    <row r="76" spans="1:6" x14ac:dyDescent="0.2">
      <c r="D76" s="77"/>
    </row>
    <row r="77" spans="1:6" x14ac:dyDescent="0.2">
      <c r="D77" s="77"/>
    </row>
    <row r="78" spans="1:6" x14ac:dyDescent="0.2">
      <c r="D78" s="77"/>
    </row>
    <row r="79" spans="1:6" x14ac:dyDescent="0.2">
      <c r="A79" s="90"/>
    </row>
    <row r="80" spans="1:6" x14ac:dyDescent="0.2">
      <c r="B80" s="91"/>
      <c r="C80" s="91"/>
      <c r="D80" s="92"/>
      <c r="E80" s="91"/>
      <c r="F80" s="93"/>
    </row>
    <row r="81" spans="1:1" x14ac:dyDescent="0.2">
      <c r="A81" s="90"/>
    </row>
  </sheetData>
  <sheetProtection selectLockedCells="1"/>
  <protectedRanges>
    <protectedRange algorithmName="SHA-512" hashValue="RF97aszaLqAVtRJIUDl+/ZsE+RK05ToissH4eJxMo/3pXJvToadlkHwHux0NwhjN/b+ym7Ro5TLBh1f8ofWVmw==" saltValue="GBkFtRHYN/bMmKYFOY3FtQ==" spinCount="100000" sqref="E8:F20" name="Oblast1"/>
  </protectedRanges>
  <mergeCells count="4">
    <mergeCell ref="A1:F1"/>
    <mergeCell ref="B3:C3"/>
    <mergeCell ref="B4:C4"/>
    <mergeCell ref="D3:F4"/>
  </mergeCells>
  <printOptions gridLinesSet="0"/>
  <pageMargins left="0.59055118110236227" right="0.39370078740157483" top="0.59055118110236227" bottom="0.98425196850393704" header="0.19685039370078741" footer="0.51181102362204722"/>
  <pageSetup paperSize="9" orientation="portrait" horizontalDpi="300" r:id="rId1"/>
  <headerFooter alignWithMargins="0">
    <oddFooter>&amp;L&amp;9Zpracováno programem &amp;"Arial CE,Tučné"BUILDpower,  © RTS, a.s.&amp;R&amp;"Arial,Obyčejné"Strana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26</vt:i4>
      </vt:variant>
    </vt:vector>
  </HeadingPairs>
  <TitlesOfParts>
    <vt:vector size="28" baseType="lpstr">
      <vt:lpstr>Krycí list</vt:lpstr>
      <vt:lpstr>Položky</vt:lpstr>
      <vt:lpstr>cisloobjektu</vt:lpstr>
      <vt:lpstr>cislostavby</vt:lpstr>
      <vt:lpstr>Datum</vt:lpstr>
      <vt:lpstr>JKSO</vt:lpstr>
      <vt:lpstr>MJ</vt:lpstr>
      <vt:lpstr>nazevobjektu</vt:lpstr>
      <vt:lpstr>nazevstavby</vt:lpstr>
      <vt:lpstr>Položky!Názvy_tisku</vt:lpstr>
      <vt:lpstr>Objednatel</vt:lpstr>
      <vt:lpstr>'Krycí list'!Oblast_tisku</vt:lpstr>
      <vt:lpstr>Položky!Oblast_tisku</vt:lpstr>
      <vt:lpstr>PocetMJ</vt:lpstr>
      <vt:lpstr>Poznamka</vt:lpstr>
      <vt:lpstr>Projektant</vt:lpstr>
      <vt:lpstr>SazbaDPH1</vt:lpstr>
      <vt:lpstr>SazbaDPH2</vt:lpstr>
      <vt:lpstr>SloupecCC</vt:lpstr>
      <vt:lpstr>SloupecJC</vt:lpstr>
      <vt:lpstr>SloupecMJ</vt:lpstr>
      <vt:lpstr>SloupecMnozstvi</vt:lpstr>
      <vt:lpstr>SloupecNazPol</vt:lpstr>
      <vt:lpstr>SloupecPC</vt:lpstr>
      <vt:lpstr>Zakazka</vt:lpstr>
      <vt:lpstr>Zaklad22</vt:lpstr>
      <vt:lpstr>Zaklad5</vt:lpstr>
      <vt:lpstr>Zhotovitel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Administrátor</dc:creator>
  <cp:lastModifiedBy>starosta</cp:lastModifiedBy>
  <dcterms:created xsi:type="dcterms:W3CDTF">2023-04-22T10:43:37Z</dcterms:created>
  <dcterms:modified xsi:type="dcterms:W3CDTF">2025-03-11T06:43:59Z</dcterms:modified>
</cp:coreProperties>
</file>